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O:\Dokumenti\VODOVODI\PIEZOMETRI, VRTINE, MERITVE\2022 VRTINE Tr-2, PPi-1, PSt-1, 2\"/>
    </mc:Choice>
  </mc:AlternateContent>
  <xr:revisionPtr revIDLastSave="0" documentId="13_ncr:1_{222E4135-3E1F-4B06-A6CB-481579817C9C}" xr6:coauthVersionLast="36" xr6:coauthVersionMax="36" xr10:uidLastSave="{00000000-0000-0000-0000-000000000000}"/>
  <bookViews>
    <workbookView xWindow="0" yWindow="0" windowWidth="28770" windowHeight="8460" tabRatio="711" activeTab="3" xr2:uid="{00000000-000D-0000-FFFF-FFFF00000000}"/>
  </bookViews>
  <sheets>
    <sheet name="REKAPITULACIJA" sheetId="1" r:id="rId1"/>
    <sheet name="Tr-2" sheetId="4" r:id="rId2"/>
    <sheet name="PPi-1" sheetId="3" r:id="rId3"/>
    <sheet name="PSt-1" sheetId="5" r:id="rId4"/>
    <sheet name="PSt-2" sheetId="8" r:id="rId5"/>
  </sheets>
  <externalReferences>
    <externalReference r:id="rId6"/>
    <externalReference r:id="rId7"/>
    <externalReference r:id="rId8"/>
  </externalReferences>
  <definedNames>
    <definedName name="\0" localSheetId="2">#REF!</definedName>
    <definedName name="\0" localSheetId="3">#REF!</definedName>
    <definedName name="\0" localSheetId="4">#REF!</definedName>
    <definedName name="\0" localSheetId="1">#REF!</definedName>
    <definedName name="_dol25" localSheetId="2">#REF!</definedName>
    <definedName name="_dol25" localSheetId="3">#REF!</definedName>
    <definedName name="_dol25" localSheetId="4">#REF!</definedName>
    <definedName name="_dol25" localSheetId="1">#REF!</definedName>
    <definedName name="_dol30" localSheetId="2">#REF!</definedName>
    <definedName name="_dol30" localSheetId="3">#REF!</definedName>
    <definedName name="_dol30" localSheetId="4">#REF!</definedName>
    <definedName name="_dol30" localSheetId="1">#REF!</definedName>
    <definedName name="_dol40" localSheetId="2">#REF!</definedName>
    <definedName name="_dol40" localSheetId="3">#REF!</definedName>
    <definedName name="_dol40" localSheetId="4">#REF!</definedName>
    <definedName name="_dol40" localSheetId="1">#REF!</definedName>
    <definedName name="_dol50" localSheetId="2">#REF!</definedName>
    <definedName name="_dol50" localSheetId="3">#REF!</definedName>
    <definedName name="_dol50" localSheetId="4">#REF!</definedName>
    <definedName name="_dol50" localSheetId="1">#REF!</definedName>
    <definedName name="_dol60" localSheetId="2">#REF!</definedName>
    <definedName name="_dol60" localSheetId="3">#REF!</definedName>
    <definedName name="_dol60" localSheetId="4">#REF!</definedName>
    <definedName name="_dol60" localSheetId="1">#REF!</definedName>
    <definedName name="_dol70" localSheetId="2">#REF!</definedName>
    <definedName name="_dol70" localSheetId="3">#REF!</definedName>
    <definedName name="_dol70" localSheetId="4">#REF!</definedName>
    <definedName name="_dol70" localSheetId="1">#REF!</definedName>
    <definedName name="_Toc56429337" localSheetId="2">'PPi-1'!$A$4</definedName>
    <definedName name="_Toc56429337" localSheetId="3">'PSt-1'!$A$4</definedName>
    <definedName name="_Toc56429337" localSheetId="4">'PSt-2'!$A$4</definedName>
    <definedName name="_Toc56429337" localSheetId="1">'Tr-2'!$A$4</definedName>
    <definedName name="_ZJSPE3PRN">#N/A</definedName>
    <definedName name="DobMont" localSheetId="2">#REF!</definedName>
    <definedName name="DobMont" localSheetId="3">#REF!</definedName>
    <definedName name="DobMont" localSheetId="4">#REF!</definedName>
    <definedName name="DobMont" localSheetId="1">#REF!</definedName>
    <definedName name="dolžina" localSheetId="2">#REF!</definedName>
    <definedName name="dolžina" localSheetId="3">#REF!</definedName>
    <definedName name="dolžina" localSheetId="4">#REF!</definedName>
    <definedName name="dolžina" localSheetId="1">#REF!</definedName>
    <definedName name="FakStro" localSheetId="2">#REF!</definedName>
    <definedName name="FakStro" localSheetId="3">#REF!</definedName>
    <definedName name="FakStro" localSheetId="4">#REF!</definedName>
    <definedName name="FakStro" localSheetId="1">#REF!</definedName>
    <definedName name="FaktStro">[1]osnova!$B$14</definedName>
    <definedName name="gA" localSheetId="2">#REF!</definedName>
    <definedName name="gA" localSheetId="3">#REF!</definedName>
    <definedName name="gA" localSheetId="4">#REF!</definedName>
    <definedName name="gA" localSheetId="1">#REF!</definedName>
    <definedName name="gradbena" localSheetId="2">#REF!</definedName>
    <definedName name="gradbena" localSheetId="3">#REF!</definedName>
    <definedName name="gradbena" localSheetId="4">#REF!</definedName>
    <definedName name="gradbena" localSheetId="1">#REF!</definedName>
    <definedName name="investicija" localSheetId="2">#REF!</definedName>
    <definedName name="investicija" localSheetId="3">#REF!</definedName>
    <definedName name="investicija" localSheetId="4">#REF!</definedName>
    <definedName name="investicija" localSheetId="1">#REF!</definedName>
    <definedName name="izkop" localSheetId="2">#REF!</definedName>
    <definedName name="izkop" localSheetId="3">#REF!</definedName>
    <definedName name="izkop" localSheetId="4">#REF!</definedName>
    <definedName name="izkop" localSheetId="1">#REF!</definedName>
    <definedName name="izkop60" localSheetId="2">#REF!</definedName>
    <definedName name="izkop60" localSheetId="3">#REF!</definedName>
    <definedName name="izkop60" localSheetId="4">#REF!</definedName>
    <definedName name="izkop60" localSheetId="1">#REF!</definedName>
    <definedName name="izkop70" localSheetId="2">#REF!</definedName>
    <definedName name="izkop70" localSheetId="3">#REF!</definedName>
    <definedName name="izkop70" localSheetId="4">#REF!</definedName>
    <definedName name="izkop70" localSheetId="1">#REF!</definedName>
    <definedName name="izkop90" localSheetId="2">#REF!</definedName>
    <definedName name="izkop90" localSheetId="3">#REF!</definedName>
    <definedName name="izkop90" localSheetId="4">#REF!</definedName>
    <definedName name="izkop90" localSheetId="1">#REF!</definedName>
    <definedName name="kA" localSheetId="2">#REF!</definedName>
    <definedName name="kA" localSheetId="3">#REF!</definedName>
    <definedName name="kA" localSheetId="4">#REF!</definedName>
    <definedName name="kA" localSheetId="1">#REF!</definedName>
    <definedName name="kanalizacijska" localSheetId="2">#REF!</definedName>
    <definedName name="kanalizacijska" localSheetId="3">#REF!</definedName>
    <definedName name="kanalizacijska" localSheetId="4">#REF!</definedName>
    <definedName name="kanalizacijska" localSheetId="1">#REF!</definedName>
    <definedName name="krA" localSheetId="2">#REF!</definedName>
    <definedName name="krA" localSheetId="3">#REF!</definedName>
    <definedName name="krA" localSheetId="4">#REF!</definedName>
    <definedName name="krA" localSheetId="1">#REF!</definedName>
    <definedName name="križanja" localSheetId="2">#REF!</definedName>
    <definedName name="križanja" localSheetId="3">#REF!</definedName>
    <definedName name="križanja" localSheetId="4">#REF!</definedName>
    <definedName name="križanja" localSheetId="1">#REF!</definedName>
    <definedName name="l" localSheetId="2">#REF!</definedName>
    <definedName name="l" localSheetId="3">#REF!</definedName>
    <definedName name="l" localSheetId="4">#REF!</definedName>
    <definedName name="l" localSheetId="1">#REF!</definedName>
    <definedName name="nova" localSheetId="2">#REF!</definedName>
    <definedName name="nova" localSheetId="3">#REF!</definedName>
    <definedName name="nova" localSheetId="4">#REF!</definedName>
    <definedName name="nova" localSheetId="1">#REF!</definedName>
    <definedName name="obsip" localSheetId="2">#REF!</definedName>
    <definedName name="obsip" localSheetId="3">#REF!</definedName>
    <definedName name="obsip" localSheetId="4">#REF!</definedName>
    <definedName name="obsip" localSheetId="1">#REF!</definedName>
    <definedName name="pA" localSheetId="2">#REF!</definedName>
    <definedName name="pA" localSheetId="3">#REF!</definedName>
    <definedName name="pA" localSheetId="4">#REF!</definedName>
    <definedName name="pA" localSheetId="1">#REF!</definedName>
    <definedName name="_xlnm.Print_Area" localSheetId="2">'PPi-1'!$A$1:$F$24</definedName>
    <definedName name="_xlnm.Print_Area" localSheetId="3">'PSt-1'!$A$1:$F$24</definedName>
    <definedName name="_xlnm.Print_Area" localSheetId="4">'PSt-2'!$A$1:$F$24</definedName>
    <definedName name="_xlnm.Print_Area" localSheetId="0">REKAPITULACIJA!$A$1:$C$15</definedName>
    <definedName name="_xlnm.Print_Area" localSheetId="1">'Tr-2'!$A$1:$F$26</definedName>
    <definedName name="posteljica" localSheetId="2">#REF!</definedName>
    <definedName name="posteljica" localSheetId="3">#REF!</definedName>
    <definedName name="posteljica" localSheetId="4">#REF!</definedName>
    <definedName name="posteljica" localSheetId="1">#REF!</definedName>
    <definedName name="pripravljalna" localSheetId="2">#REF!</definedName>
    <definedName name="pripravljalna" localSheetId="3">#REF!</definedName>
    <definedName name="pripravljalna" localSheetId="4">#REF!</definedName>
    <definedName name="pripravljalna" localSheetId="1">#REF!</definedName>
    <definedName name="Reviz" localSheetId="2">#REF!</definedName>
    <definedName name="Reviz" localSheetId="3">#REF!</definedName>
    <definedName name="Reviz" localSheetId="4">#REF!</definedName>
    <definedName name="Reviz" localSheetId="1">#REF!</definedName>
    <definedName name="skA">'[2]STRUŠKA II'!$H$27</definedName>
    <definedName name="stmape" localSheetId="2">#REF!</definedName>
    <definedName name="stmape" localSheetId="3">#REF!</definedName>
    <definedName name="stmape" localSheetId="4">#REF!</definedName>
    <definedName name="stmape" localSheetId="1">#REF!</definedName>
    <definedName name="stpro" localSheetId="2">#REF!</definedName>
    <definedName name="stpro" localSheetId="3">#REF!</definedName>
    <definedName name="stpro" localSheetId="4">#REF!</definedName>
    <definedName name="stpro" localSheetId="1">#REF!</definedName>
    <definedName name="TecEURO">[1]osnova!$B$12</definedName>
    <definedName name="vA" localSheetId="2">#REF!</definedName>
    <definedName name="vA" localSheetId="3">#REF!</definedName>
    <definedName name="vA" localSheetId="4">#REF!</definedName>
    <definedName name="vA" localSheetId="1">#REF!</definedName>
    <definedName name="Vcevi" localSheetId="2">#REF!</definedName>
    <definedName name="Vcevi" localSheetId="3">#REF!</definedName>
    <definedName name="Vcevi" localSheetId="4">#REF!</definedName>
    <definedName name="Vcevi" localSheetId="1">#REF!</definedName>
    <definedName name="Vjaškov" localSheetId="2">#REF!</definedName>
    <definedName name="Vjaškov" localSheetId="3">#REF!</definedName>
    <definedName name="Vjaškov" localSheetId="4">#REF!</definedName>
    <definedName name="Vjaškov" localSheetId="1">#REF!</definedName>
    <definedName name="vpadi" localSheetId="2">#REF!</definedName>
    <definedName name="vpadi" localSheetId="3">#REF!</definedName>
    <definedName name="vpadi" localSheetId="4">#REF!</definedName>
    <definedName name="vpadi" localSheetId="1">#REF!</definedName>
    <definedName name="vrstaPogodbe">[3]Vir!$E$1:$E$30</definedName>
    <definedName name="zA" localSheetId="2">#REF!</definedName>
    <definedName name="zA" localSheetId="3">#REF!</definedName>
    <definedName name="zA" localSheetId="4">#REF!</definedName>
    <definedName name="zA" localSheetId="1">#REF!</definedName>
    <definedName name="zemeljska" localSheetId="2">#REF!</definedName>
    <definedName name="zemeljska" localSheetId="3">#REF!</definedName>
    <definedName name="zemeljska" localSheetId="4">#REF!</definedName>
    <definedName name="zemeljska" localSheetId="1">#REF!</definedName>
    <definedName name="ZJSPE2PRN">#N/A</definedName>
    <definedName name="ZJSPE3PRN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8" l="1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21" i="8" l="1"/>
  <c r="F22" i="8" s="1"/>
  <c r="F23" i="8" s="1"/>
  <c r="C9" i="1" s="1"/>
  <c r="F21" i="5"/>
  <c r="F22" i="5" s="1"/>
  <c r="F23" i="5" s="1"/>
  <c r="C8" i="1" s="1"/>
  <c r="F23" i="4"/>
  <c r="F24" i="4" l="1"/>
  <c r="F25" i="4" s="1"/>
  <c r="C6" i="1" s="1"/>
  <c r="F20" i="3" l="1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21" i="3" l="1"/>
  <c r="F22" i="3"/>
  <c r="F23" i="3" s="1"/>
  <c r="C7" i="1" s="1"/>
  <c r="C12" i="1" s="1"/>
  <c r="C13" i="1" l="1"/>
  <c r="C14" i="1" s="1"/>
</calcChain>
</file>

<file path=xl/sharedStrings.xml><?xml version="1.0" encoding="utf-8"?>
<sst xmlns="http://schemas.openxmlformats.org/spreadsheetml/2006/main" count="178" uniqueCount="78">
  <si>
    <t>DDV 22%:</t>
  </si>
  <si>
    <t>SKUPAJ Z DDV:</t>
  </si>
  <si>
    <t>m</t>
  </si>
  <si>
    <t>kos</t>
  </si>
  <si>
    <t>REKAPITULACIJA</t>
  </si>
  <si>
    <t xml:space="preserve"> </t>
  </si>
  <si>
    <t>Izvedba piezometra PPi-1</t>
  </si>
  <si>
    <t>delo</t>
  </si>
  <si>
    <t>kol.</t>
  </si>
  <si>
    <t>enota</t>
  </si>
  <si>
    <t>en./EUR</t>
  </si>
  <si>
    <t>EUR</t>
  </si>
  <si>
    <t>Premik stroja in opreme</t>
  </si>
  <si>
    <t>pavšal</t>
  </si>
  <si>
    <t>Ureditev dostopa do lokacije in priprava lokacije</t>
  </si>
  <si>
    <t>lok</t>
  </si>
  <si>
    <t>Priprava vrtalnega stroja in opreme, montaža in demontaža, ter priprava za vrtanje</t>
  </si>
  <si>
    <t xml:space="preserve">vrt. </t>
  </si>
  <si>
    <t>Vrtanje OBS 311,1 mm  do 12 m</t>
  </si>
  <si>
    <t>vrt.</t>
  </si>
  <si>
    <t>Vgraditev   tehnične kolone premera 244,5/6 mm,  cementacija, vezava in strjevanje cementne mešanice</t>
  </si>
  <si>
    <t>Vrtanje OBS 216,1 mm  od 12 m do 60 m</t>
  </si>
  <si>
    <t>Slepa vgraditev  filtrske konstrukcije nerjavnih  piezometričnih cevi Ø  168,3 mm od globine 11 m do 60 m</t>
  </si>
  <si>
    <t>Aktiviranje vrtine z   air liftom</t>
  </si>
  <si>
    <t>Nerjavne jeklene cevi premera 244,5/6 mm; kvaliteta jekla  USA AISI 304 (EN 1.4301)</t>
  </si>
  <si>
    <t>Oprema za izvedbo cementacije – centralizerji Ø 244,5/311 mm</t>
  </si>
  <si>
    <t>Nerjavne jeklene cevi premera 168,3/4 mm; kvaliteta jekla USA AISI 304 (EN 1.4301)</t>
  </si>
  <si>
    <t>Nerjavni jekleni filtri premera 168,3/4 mm; kvaliteta jekla USA AISI 304/304L, odprtina reže 3 mm</t>
  </si>
  <si>
    <t>Glava z lijakom  za slepo cevitev</t>
  </si>
  <si>
    <t>Cement z dodatki</t>
  </si>
  <si>
    <t>Ureditev ustja piezometra  - jeklena priroba s pokrovom in betonska plošča 0,8 x0,8 x 0,4 m</t>
  </si>
  <si>
    <t>kg</t>
  </si>
  <si>
    <t>Ureditev lokacije po končanih delih</t>
  </si>
  <si>
    <t>kom</t>
  </si>
  <si>
    <t>Vrednost del brez DDV</t>
  </si>
  <si>
    <t>Aktiviranje vrtine z  air liftom</t>
  </si>
  <si>
    <t>Skupaj</t>
  </si>
  <si>
    <t>nepredvidena dela - 10% (globja izvedba vrtine)</t>
  </si>
  <si>
    <t>vrtanje za uvodno kolono s kladivom premera 444,5 mm (171/2'') do globine 24 m</t>
  </si>
  <si>
    <t>Vgraditev   uvodne kolone premera 355,6/6 mm,  cementacija, vezava in strjevanje cementne mešanice</t>
  </si>
  <si>
    <t>Vrtanje za tehnično kolono z globinskim kladivom premera 311,1 mm (121/4'') od globine 24 m do 108 m</t>
  </si>
  <si>
    <t>Vgraditev   tehnične kolone premera 244/5 mm</t>
  </si>
  <si>
    <t>Vrtanje za filtrsko kolono z globinskim kladivom premera 215,9 mm (5/12'') od globine 108 m do 160 m</t>
  </si>
  <si>
    <t>Slepa vgraditev  filtrske konstrukcije nerjavnih  cevi Ø  168,3 mm od globine 106 m do 160 m</t>
  </si>
  <si>
    <t>ur</t>
  </si>
  <si>
    <t>Nerjavne jeklene cevi premera 355,6/6 mm; kvaliteta jekla  USA AISI 304 (EN 1.4301)</t>
  </si>
  <si>
    <t>Nerjavne jeklene cevi premera244,5/5 mm; kvaliteta jekla  USA AISI 304 (EN 1.4301)</t>
  </si>
  <si>
    <t>Nerjavne jeklene cevi premera 168,3/5 mm; kvaliteta jekla USA AISI 304 (EN 1.4301), 2 x2 m</t>
  </si>
  <si>
    <t>Nerjavni jekleni filtri premera 168,3/5 mm; kvaliteta jekla USA AISI 304/304L, odprtina reže 3 mm</t>
  </si>
  <si>
    <t>Ureditev ustja piezometra  - jeklena priroba in betonska plošča 0,8 x0,8 x 0,4 m</t>
  </si>
  <si>
    <t>nepredvidena dela - 5% (globja izvedba vrtine)</t>
  </si>
  <si>
    <t>Izvedba vrtine Tr-2</t>
  </si>
  <si>
    <t>Prevoz vrtalnega stroja in opreme na delovišče in nazaj</t>
  </si>
  <si>
    <t>Priprava lokacije</t>
  </si>
  <si>
    <t>Jedrovanje s premerom 131-146 mm  do  12 m z istočasno cevitvjo</t>
  </si>
  <si>
    <t>Povrtavanje OBS 225,4/219,1 mm  do 12 m</t>
  </si>
  <si>
    <t>Vgraditev   tehnične zaščitne kolone premera 168,3/5 mm,  cementacija, vezava in strjevanje cementne mešanice</t>
  </si>
  <si>
    <t>Jedrovanje s premerom 131-146 mm  od  12 m do 40 m s sprotno začasno cevitvjo</t>
  </si>
  <si>
    <t>Povrtavanje OBS165/152 mm  od 12 m do 40 m</t>
  </si>
  <si>
    <t>Vgraditev  filtrske konstrukcije nerjavnih  piezometričnih cevi Ø  114 mm od ustja do dna vrtine</t>
  </si>
  <si>
    <t xml:space="preserve">Aktiviranje vrtine z batom in  air liftom </t>
  </si>
  <si>
    <t>Nerjavne jeklene cevi premera 168,3/5 mm; kvaliteta jekla  USA AISI 304 (EN 1.4301)</t>
  </si>
  <si>
    <t>Nerjavne jeklene cevi premera 114,3/4 mm; kvaliteta jekla USA AISI 304 (EN 1.4301)</t>
  </si>
  <si>
    <t>Nerjavni jekleni filtri premera 114,3/4 mm; kvaliteta jekla USA AISI 304/304L, odprtina reže 3 mm (13 m + 3 m za rezervo)</t>
  </si>
  <si>
    <t>Ureditev ustja piezometra  - jeklena kapa z obešanko in betonska plošča 0,8 x0,8 x 0,4 m</t>
  </si>
  <si>
    <t>Izvedba vrtine PSt-2</t>
  </si>
  <si>
    <t>Izvedba piezometra PSt-1</t>
  </si>
  <si>
    <t>Vrtanje OBS 225,4/219,1 mm  do 38 m</t>
  </si>
  <si>
    <t>Vgraditev   tehnične kolone premera 168,3/5 mm,  cementacija, vezava in strjevanje cementne mešanice</t>
  </si>
  <si>
    <t>Vrtanje OBS165/152 mm  od 38 m do 122 m</t>
  </si>
  <si>
    <t>Slepa vgraditev  filtrske konstrukcije nerjavnih  piezometričnih cevi Ø  114 mm od gl. 35 m do 122 m</t>
  </si>
  <si>
    <t>Oprema za izvedbo cementacije – centralizerji Ø 168/225 mm</t>
  </si>
  <si>
    <t>IZVEDBA VRTIN TR-2, PPI-1, PST-1 IN PST-2</t>
  </si>
  <si>
    <t>Vrtina Tr-2 Trebeljevo</t>
  </si>
  <si>
    <t>Vrtina PPi-1 Zg. Besnica - Pirnik</t>
  </si>
  <si>
    <t>Vrtina PSt-1 Staje</t>
  </si>
  <si>
    <t>Vrtina PSt-2 Staje</t>
  </si>
  <si>
    <t>SKUPAJ: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</si>
</sst>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8" formatCode="_(* #,##0.00_);_(* \(#,##0.00\);_(* &quot;-&quot;??_);_(@_)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 CE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2" fillId="0" borderId="0" applyFill="0" applyBorder="0"/>
    <xf numFmtId="0" fontId="3" fillId="0" borderId="0"/>
    <xf numFmtId="0" fontId="3" fillId="0" borderId="0"/>
    <xf numFmtId="0" fontId="3" fillId="0" borderId="0"/>
    <xf numFmtId="168" fontId="10" fillId="0" borderId="0" applyFont="0" applyFill="0" applyBorder="0" applyAlignment="0" applyProtection="0"/>
    <xf numFmtId="0" fontId="13" fillId="0" borderId="0"/>
    <xf numFmtId="0" fontId="1" fillId="0" borderId="0"/>
    <xf numFmtId="0" fontId="3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1" applyFont="1" applyFill="1"/>
    <xf numFmtId="0" fontId="5" fillId="0" borderId="0" xfId="1" applyFont="1" applyFill="1"/>
    <xf numFmtId="44" fontId="5" fillId="0" borderId="0" xfId="1" applyNumberFormat="1" applyFont="1" applyFill="1" applyBorder="1"/>
    <xf numFmtId="4" fontId="5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left" vertical="top" wrapText="1"/>
    </xf>
    <xf numFmtId="2" fontId="5" fillId="0" borderId="0" xfId="1" applyNumberFormat="1" applyFont="1" applyFill="1" applyBorder="1" applyAlignment="1">
      <alignment horizontal="center" vertical="top"/>
    </xf>
    <xf numFmtId="44" fontId="4" fillId="0" borderId="0" xfId="1" applyNumberFormat="1" applyFont="1" applyFill="1" applyBorder="1"/>
    <xf numFmtId="2" fontId="4" fillId="0" borderId="0" xfId="1" applyNumberFormat="1" applyFont="1" applyFill="1" applyBorder="1" applyAlignment="1">
      <alignment horizontal="center" vertical="top"/>
    </xf>
    <xf numFmtId="0" fontId="4" fillId="0" borderId="0" xfId="1" applyNumberFormat="1" applyFont="1" applyFill="1" applyBorder="1" applyAlignment="1">
      <alignment horizontal="left" vertical="top" wrapText="1"/>
    </xf>
    <xf numFmtId="4" fontId="4" fillId="0" borderId="0" xfId="1" applyNumberFormat="1" applyFont="1" applyFill="1" applyBorder="1" applyAlignment="1">
      <alignment horizontal="center"/>
    </xf>
    <xf numFmtId="0" fontId="6" fillId="0" borderId="0" xfId="0" applyFont="1"/>
    <xf numFmtId="0" fontId="8" fillId="0" borderId="0" xfId="1" applyNumberFormat="1" applyFont="1" applyFill="1" applyBorder="1" applyAlignment="1">
      <alignment horizontal="left" vertical="top" wrapText="1"/>
    </xf>
    <xf numFmtId="0" fontId="4" fillId="0" borderId="0" xfId="1" applyFont="1" applyFill="1" applyAlignment="1">
      <alignment wrapText="1"/>
    </xf>
    <xf numFmtId="2" fontId="4" fillId="0" borderId="0" xfId="1" applyNumberFormat="1" applyFont="1" applyFill="1" applyBorder="1" applyAlignment="1">
      <alignment horizontal="center" vertical="top" wrapText="1"/>
    </xf>
    <xf numFmtId="4" fontId="4" fillId="0" borderId="0" xfId="1" applyNumberFormat="1" applyFont="1" applyFill="1" applyBorder="1" applyAlignment="1">
      <alignment horizontal="center" wrapText="1"/>
    </xf>
    <xf numFmtId="44" fontId="4" fillId="0" borderId="0" xfId="1" applyNumberFormat="1" applyFont="1" applyFill="1" applyBorder="1" applyAlignment="1">
      <alignment wrapText="1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4" fontId="6" fillId="0" borderId="3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4" fontId="6" fillId="0" borderId="5" xfId="0" applyNumberFormat="1" applyFont="1" applyBorder="1" applyAlignment="1">
      <alignment vertical="center" wrapText="1"/>
    </xf>
    <xf numFmtId="4" fontId="6" fillId="0" borderId="6" xfId="0" applyNumberFormat="1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" fontId="6" fillId="0" borderId="8" xfId="0" applyNumberFormat="1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/>
    </xf>
    <xf numFmtId="0" fontId="1" fillId="0" borderId="0" xfId="0" applyFont="1" applyFill="1" applyBorder="1"/>
    <xf numFmtId="0" fontId="6" fillId="0" borderId="0" xfId="0" applyFont="1" applyAlignment="1">
      <alignment horizontal="justify" vertical="center" wrapText="1"/>
    </xf>
    <xf numFmtId="164" fontId="6" fillId="0" borderId="0" xfId="0" applyNumberFormat="1" applyFont="1"/>
    <xf numFmtId="0" fontId="11" fillId="0" borderId="0" xfId="0" applyFont="1" applyAlignment="1"/>
    <xf numFmtId="164" fontId="6" fillId="0" borderId="0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0" fontId="6" fillId="0" borderId="0" xfId="0" applyFont="1" applyBorder="1"/>
    <xf numFmtId="0" fontId="12" fillId="0" borderId="0" xfId="0" applyFont="1"/>
    <xf numFmtId="164" fontId="12" fillId="0" borderId="0" xfId="0" applyNumberFormat="1" applyFont="1"/>
    <xf numFmtId="0" fontId="11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right" vertical="center" wrapText="1"/>
    </xf>
  </cellXfs>
  <cellStyles count="11">
    <cellStyle name="Navadno" xfId="0" builtinId="0"/>
    <cellStyle name="Navadno 10 2" xfId="10" xr:uid="{BE35FBC4-CDDD-45B4-A89D-FEE448E129FB}"/>
    <cellStyle name="Navadno 12" xfId="6" xr:uid="{0AC3B829-A9EA-463C-AAC2-F86B258DF36E}"/>
    <cellStyle name="Navadno 2" xfId="1" xr:uid="{00000000-0005-0000-0000-000001000000}"/>
    <cellStyle name="Navadno 2 2" xfId="5" xr:uid="{00000000-0005-0000-0000-000002000000}"/>
    <cellStyle name="Navadno 2 2 2" xfId="9" xr:uid="{EFF096D5-3C4C-4465-B04D-F35DA2C34F17}"/>
    <cellStyle name="Navadno 2 3" xfId="8" xr:uid="{3D0D33D3-41CA-42A2-AB5F-8D6A58D3F272}"/>
    <cellStyle name="Navadno 3" xfId="2" xr:uid="{00000000-0005-0000-0000-000003000000}"/>
    <cellStyle name="Navadno 8" xfId="4" xr:uid="{00000000-0005-0000-0000-000004000000}"/>
    <cellStyle name="Normal_1.3.2" xfId="3" xr:uid="{00000000-0005-0000-0000-000005000000}"/>
    <cellStyle name="Vejica 2 2 2 2" xfId="7" xr:uid="{23DEFC7F-AC65-42CF-8DE4-4073DDA0FA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kpllju01.kpl.local\KPL_corp_documents\Strojniki\PLIN\JPE%20LJUBLJANA\plin_JPE_RV%2033_8089\00_04_05_09_PZI_8089\05_01_Strojne_instalacije_in_strojna_oprema\PZI_RV33_POPI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kpllju01.kpl.local\KPL_corp_documents\My%20Documents\Delo%20Hidroin&#382;eniring\Klini&#269;ni%20center\Projekt\Predra&#269;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ogodbe\Pogodbe_KP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ARMATURA"/>
      <sheetName val="MATERIAL"/>
      <sheetName val="REKAPITULACIJA"/>
    </sheetNames>
    <sheetDataSet>
      <sheetData sheetId="0" refreshError="1">
        <row r="12">
          <cell r="B12">
            <v>240</v>
          </cell>
        </row>
        <row r="14">
          <cell r="B14">
            <v>1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STRUŠKA II"/>
      <sheetName val="Module1"/>
    </sheetNames>
    <sheetDataSet>
      <sheetData sheetId="0" refreshError="1"/>
      <sheetData sheetId="1">
        <row r="27">
          <cell r="H27">
            <v>9542903.1697991695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zpis"/>
      <sheetName val="Pregled"/>
      <sheetName val="Vir"/>
    </sheetNames>
    <sheetDataSet>
      <sheetData sheetId="0" refreshError="1"/>
      <sheetData sheetId="1" refreshError="1"/>
      <sheetData sheetId="2">
        <row r="1">
          <cell r="E1" t="str">
            <v>Izvajalska pogodba</v>
          </cell>
        </row>
        <row r="2">
          <cell r="E2" t="str">
            <v>Pogodba o prenosu investitorstva</v>
          </cell>
        </row>
        <row r="3">
          <cell r="E3" t="str">
            <v>Aneks I</v>
          </cell>
        </row>
        <row r="4">
          <cell r="E4" t="str">
            <v>Aneks II</v>
          </cell>
        </row>
        <row r="5">
          <cell r="E5" t="str">
            <v>Aneks III</v>
          </cell>
        </row>
        <row r="6">
          <cell r="E6" t="str">
            <v>Tripartitna pogodba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4"/>
  <sheetViews>
    <sheetView view="pageBreakPreview" zoomScaleNormal="100" zoomScaleSheetLayoutView="100" workbookViewId="0">
      <selection activeCell="C22" sqref="C22"/>
    </sheetView>
  </sheetViews>
  <sheetFormatPr defaultRowHeight="15" x14ac:dyDescent="0.25"/>
  <cols>
    <col min="1" max="1" width="4.28515625" style="2" customWidth="1"/>
    <col min="2" max="2" width="61.140625" customWidth="1"/>
    <col min="3" max="3" width="14.85546875" style="1" customWidth="1"/>
  </cols>
  <sheetData>
    <row r="2" spans="1:3" ht="18" x14ac:dyDescent="0.25">
      <c r="B2" s="49" t="s">
        <v>72</v>
      </c>
      <c r="C2" s="49"/>
    </row>
    <row r="3" spans="1:3" x14ac:dyDescent="0.25">
      <c r="B3" s="14" t="s">
        <v>5</v>
      </c>
      <c r="C3" s="41"/>
    </row>
    <row r="4" spans="1:3" ht="18" x14ac:dyDescent="0.25">
      <c r="B4" s="42" t="s">
        <v>4</v>
      </c>
      <c r="C4" s="41"/>
    </row>
    <row r="5" spans="1:3" x14ac:dyDescent="0.25">
      <c r="B5" s="39"/>
      <c r="C5" s="43"/>
    </row>
    <row r="6" spans="1:3" x14ac:dyDescent="0.25">
      <c r="B6" s="40" t="s">
        <v>73</v>
      </c>
      <c r="C6" s="50">
        <f>'Tr-2'!F25</f>
        <v>0</v>
      </c>
    </row>
    <row r="7" spans="1:3" x14ac:dyDescent="0.25">
      <c r="B7" s="40" t="s">
        <v>74</v>
      </c>
      <c r="C7" s="50">
        <f>'PPi-1'!F23</f>
        <v>0</v>
      </c>
    </row>
    <row r="8" spans="1:3" x14ac:dyDescent="0.25">
      <c r="B8" s="40" t="s">
        <v>75</v>
      </c>
      <c r="C8" s="50">
        <f>'PSt-1'!F23</f>
        <v>0</v>
      </c>
    </row>
    <row r="9" spans="1:3" x14ac:dyDescent="0.25">
      <c r="B9" s="40" t="s">
        <v>76</v>
      </c>
      <c r="C9" s="50">
        <f>'PSt-2'!F23</f>
        <v>0</v>
      </c>
    </row>
    <row r="10" spans="1:3" x14ac:dyDescent="0.25">
      <c r="B10" s="44"/>
      <c r="C10" s="45"/>
    </row>
    <row r="11" spans="1:3" x14ac:dyDescent="0.25">
      <c r="A11" s="3"/>
      <c r="B11" s="46"/>
      <c r="C11" s="43"/>
    </row>
    <row r="12" spans="1:3" ht="15.75" x14ac:dyDescent="0.25">
      <c r="A12" s="3"/>
      <c r="B12" s="47" t="s">
        <v>77</v>
      </c>
      <c r="C12" s="48">
        <f>SUM(C6:C9)</f>
        <v>0</v>
      </c>
    </row>
    <row r="13" spans="1:3" ht="15.75" x14ac:dyDescent="0.25">
      <c r="B13" s="47" t="s">
        <v>0</v>
      </c>
      <c r="C13" s="48">
        <f>C12*0.22</f>
        <v>0</v>
      </c>
    </row>
    <row r="14" spans="1:3" ht="15.75" x14ac:dyDescent="0.25">
      <c r="B14" s="47" t="s">
        <v>1</v>
      </c>
      <c r="C14" s="48">
        <f>SUM(C12:C13)</f>
        <v>0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1EC3D-A11E-46A5-AE18-1AE0046FA12B}">
  <dimension ref="A1:F26"/>
  <sheetViews>
    <sheetView view="pageBreakPreview" zoomScaleNormal="100" zoomScaleSheetLayoutView="100" workbookViewId="0"/>
  </sheetViews>
  <sheetFormatPr defaultRowHeight="15" x14ac:dyDescent="0.25"/>
  <cols>
    <col min="1" max="1" width="8" style="11" customWidth="1"/>
    <col min="2" max="2" width="35.140625" style="12" customWidth="1"/>
    <col min="3" max="3" width="7.5703125" style="13" customWidth="1"/>
    <col min="4" max="4" width="9.42578125" style="13" customWidth="1"/>
    <col min="5" max="5" width="14" style="10" bestFit="1" customWidth="1"/>
    <col min="6" max="6" width="13.140625" style="10" customWidth="1"/>
    <col min="7" max="7" width="16.5703125" style="4" bestFit="1" customWidth="1"/>
    <col min="8" max="16384" width="9.140625" style="4"/>
  </cols>
  <sheetData>
    <row r="1" spans="1:6" x14ac:dyDescent="0.25">
      <c r="A1" s="9"/>
      <c r="B1" s="8"/>
      <c r="C1" s="7"/>
      <c r="D1" s="7"/>
      <c r="E1" s="6"/>
      <c r="F1" s="6"/>
    </row>
    <row r="2" spans="1:6" x14ac:dyDescent="0.25">
      <c r="B2" s="15" t="s">
        <v>51</v>
      </c>
    </row>
    <row r="4" spans="1:6" x14ac:dyDescent="0.25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11</v>
      </c>
    </row>
    <row r="5" spans="1:6" x14ac:dyDescent="0.25">
      <c r="A5" s="22">
        <v>1</v>
      </c>
      <c r="B5" s="21" t="s">
        <v>12</v>
      </c>
      <c r="C5" s="22">
        <v>1</v>
      </c>
      <c r="D5" s="22" t="s">
        <v>13</v>
      </c>
      <c r="E5" s="38"/>
      <c r="F5" s="23">
        <f>C5*E5</f>
        <v>0</v>
      </c>
    </row>
    <row r="6" spans="1:6" ht="28.5" x14ac:dyDescent="0.25">
      <c r="A6" s="22">
        <v>2</v>
      </c>
      <c r="B6" s="21" t="s">
        <v>14</v>
      </c>
      <c r="C6" s="22">
        <v>1</v>
      </c>
      <c r="D6" s="22" t="s">
        <v>15</v>
      </c>
      <c r="E6" s="24"/>
      <c r="F6" s="23">
        <f t="shared" ref="F6:F22" si="0">C6*E6</f>
        <v>0</v>
      </c>
    </row>
    <row r="7" spans="1:6" ht="42.75" x14ac:dyDescent="0.25">
      <c r="A7" s="22">
        <v>3</v>
      </c>
      <c r="B7" s="21" t="s">
        <v>16</v>
      </c>
      <c r="C7" s="22">
        <v>1</v>
      </c>
      <c r="D7" s="22" t="s">
        <v>19</v>
      </c>
      <c r="E7" s="24"/>
      <c r="F7" s="23">
        <f t="shared" si="0"/>
        <v>0</v>
      </c>
    </row>
    <row r="8" spans="1:6" ht="42.75" x14ac:dyDescent="0.25">
      <c r="A8" s="22">
        <v>4</v>
      </c>
      <c r="B8" s="21" t="s">
        <v>38</v>
      </c>
      <c r="C8" s="22">
        <v>24</v>
      </c>
      <c r="D8" s="22" t="s">
        <v>2</v>
      </c>
      <c r="E8" s="24"/>
      <c r="F8" s="23">
        <f t="shared" si="0"/>
        <v>0</v>
      </c>
    </row>
    <row r="9" spans="1:6" s="5" customFormat="1" ht="42.75" x14ac:dyDescent="0.25">
      <c r="A9" s="22">
        <v>5</v>
      </c>
      <c r="B9" s="21" t="s">
        <v>39</v>
      </c>
      <c r="C9" s="22">
        <v>24</v>
      </c>
      <c r="D9" s="22" t="s">
        <v>2</v>
      </c>
      <c r="E9" s="24"/>
      <c r="F9" s="23">
        <f t="shared" si="0"/>
        <v>0</v>
      </c>
    </row>
    <row r="10" spans="1:6" ht="57" x14ac:dyDescent="0.25">
      <c r="A10" s="22">
        <v>6</v>
      </c>
      <c r="B10" s="21" t="s">
        <v>40</v>
      </c>
      <c r="C10" s="22">
        <v>84</v>
      </c>
      <c r="D10" s="22" t="s">
        <v>2</v>
      </c>
      <c r="E10" s="24"/>
      <c r="F10" s="23">
        <f t="shared" si="0"/>
        <v>0</v>
      </c>
    </row>
    <row r="11" spans="1:6" ht="28.5" x14ac:dyDescent="0.25">
      <c r="A11" s="22">
        <v>7</v>
      </c>
      <c r="B11" s="21" t="s">
        <v>41</v>
      </c>
      <c r="C11" s="22">
        <v>84</v>
      </c>
      <c r="D11" s="22" t="s">
        <v>2</v>
      </c>
      <c r="E11" s="24"/>
      <c r="F11" s="23">
        <f t="shared" si="0"/>
        <v>0</v>
      </c>
    </row>
    <row r="12" spans="1:6" ht="57" x14ac:dyDescent="0.25">
      <c r="A12" s="22">
        <v>8</v>
      </c>
      <c r="B12" s="21" t="s">
        <v>42</v>
      </c>
      <c r="C12" s="22">
        <v>52</v>
      </c>
      <c r="D12" s="22" t="s">
        <v>2</v>
      </c>
      <c r="E12" s="24"/>
      <c r="F12" s="23">
        <f t="shared" si="0"/>
        <v>0</v>
      </c>
    </row>
    <row r="13" spans="1:6" ht="42.75" x14ac:dyDescent="0.25">
      <c r="A13" s="22">
        <v>9</v>
      </c>
      <c r="B13" s="21" t="s">
        <v>43</v>
      </c>
      <c r="C13" s="22">
        <v>54</v>
      </c>
      <c r="D13" s="22" t="s">
        <v>2</v>
      </c>
      <c r="E13" s="24"/>
      <c r="F13" s="23">
        <f t="shared" si="0"/>
        <v>0</v>
      </c>
    </row>
    <row r="14" spans="1:6" x14ac:dyDescent="0.25">
      <c r="A14" s="22">
        <v>10</v>
      </c>
      <c r="B14" s="21" t="s">
        <v>23</v>
      </c>
      <c r="C14" s="22">
        <v>48</v>
      </c>
      <c r="D14" s="22" t="s">
        <v>44</v>
      </c>
      <c r="E14" s="24"/>
      <c r="F14" s="23">
        <f t="shared" si="0"/>
        <v>0</v>
      </c>
    </row>
    <row r="15" spans="1:6" ht="42.75" x14ac:dyDescent="0.25">
      <c r="A15" s="22">
        <v>11</v>
      </c>
      <c r="B15" s="21" t="s">
        <v>45</v>
      </c>
      <c r="C15" s="22">
        <v>24</v>
      </c>
      <c r="D15" s="22" t="s">
        <v>2</v>
      </c>
      <c r="E15" s="24"/>
      <c r="F15" s="23">
        <f t="shared" si="0"/>
        <v>0</v>
      </c>
    </row>
    <row r="16" spans="1:6" ht="42.75" x14ac:dyDescent="0.25">
      <c r="A16" s="22">
        <v>12</v>
      </c>
      <c r="B16" s="21" t="s">
        <v>46</v>
      </c>
      <c r="C16" s="22">
        <v>108</v>
      </c>
      <c r="D16" s="22" t="s">
        <v>2</v>
      </c>
      <c r="E16" s="24"/>
      <c r="F16" s="23">
        <f t="shared" si="0"/>
        <v>0</v>
      </c>
    </row>
    <row r="17" spans="1:6" ht="42.75" x14ac:dyDescent="0.25">
      <c r="A17" s="22">
        <v>13</v>
      </c>
      <c r="B17" s="21" t="s">
        <v>47</v>
      </c>
      <c r="C17" s="22">
        <v>4</v>
      </c>
      <c r="D17" s="22" t="s">
        <v>2</v>
      </c>
      <c r="E17" s="24"/>
      <c r="F17" s="23">
        <f t="shared" si="0"/>
        <v>0</v>
      </c>
    </row>
    <row r="18" spans="1:6" ht="42.75" x14ac:dyDescent="0.25">
      <c r="A18" s="22">
        <v>14</v>
      </c>
      <c r="B18" s="21" t="s">
        <v>48</v>
      </c>
      <c r="C18" s="22">
        <v>50</v>
      </c>
      <c r="D18" s="22" t="s">
        <v>2</v>
      </c>
      <c r="E18" s="24"/>
      <c r="F18" s="23">
        <f t="shared" si="0"/>
        <v>0</v>
      </c>
    </row>
    <row r="19" spans="1:6" x14ac:dyDescent="0.25">
      <c r="A19" s="22">
        <v>15</v>
      </c>
      <c r="B19" s="21" t="s">
        <v>28</v>
      </c>
      <c r="C19" s="22">
        <v>1</v>
      </c>
      <c r="D19" s="22" t="s">
        <v>3</v>
      </c>
      <c r="E19" s="24"/>
      <c r="F19" s="23">
        <f t="shared" si="0"/>
        <v>0</v>
      </c>
    </row>
    <row r="20" spans="1:6" x14ac:dyDescent="0.25">
      <c r="A20" s="22">
        <v>16</v>
      </c>
      <c r="B20" s="21" t="s">
        <v>29</v>
      </c>
      <c r="C20" s="22">
        <v>2500</v>
      </c>
      <c r="D20" s="22" t="s">
        <v>31</v>
      </c>
      <c r="E20" s="24"/>
      <c r="F20" s="23">
        <f t="shared" si="0"/>
        <v>0</v>
      </c>
    </row>
    <row r="21" spans="1:6" ht="42.75" x14ac:dyDescent="0.25">
      <c r="A21" s="22">
        <v>17</v>
      </c>
      <c r="B21" s="21" t="s">
        <v>49</v>
      </c>
      <c r="C21" s="22">
        <v>1</v>
      </c>
      <c r="D21" s="22" t="s">
        <v>33</v>
      </c>
      <c r="E21" s="24"/>
      <c r="F21" s="23">
        <f t="shared" si="0"/>
        <v>0</v>
      </c>
    </row>
    <row r="22" spans="1:6" ht="15.75" thickBot="1" x14ac:dyDescent="0.3">
      <c r="A22" s="22">
        <v>18</v>
      </c>
      <c r="B22" s="26" t="s">
        <v>32</v>
      </c>
      <c r="C22" s="25">
        <v>1</v>
      </c>
      <c r="D22" s="25" t="s">
        <v>33</v>
      </c>
      <c r="E22" s="27"/>
      <c r="F22" s="23">
        <f t="shared" si="0"/>
        <v>0</v>
      </c>
    </row>
    <row r="23" spans="1:6" s="16" customFormat="1" ht="15.75" thickBot="1" x14ac:dyDescent="0.3">
      <c r="A23" s="37"/>
      <c r="B23" s="28" t="s">
        <v>36</v>
      </c>
      <c r="C23" s="29"/>
      <c r="D23" s="29"/>
      <c r="E23" s="30"/>
      <c r="F23" s="31">
        <f>SUM(F5:F22)</f>
        <v>0</v>
      </c>
    </row>
    <row r="24" spans="1:6" s="16" customFormat="1" ht="29.25" thickBot="1" x14ac:dyDescent="0.3">
      <c r="A24" s="21"/>
      <c r="B24" s="34" t="s">
        <v>50</v>
      </c>
      <c r="C24" s="34"/>
      <c r="D24" s="34"/>
      <c r="E24" s="35"/>
      <c r="F24" s="35">
        <f>F23*5%</f>
        <v>0</v>
      </c>
    </row>
    <row r="25" spans="1:6" s="16" customFormat="1" ht="15.75" thickBot="1" x14ac:dyDescent="0.3">
      <c r="A25" s="33"/>
      <c r="B25" s="28" t="s">
        <v>34</v>
      </c>
      <c r="C25" s="36"/>
      <c r="D25" s="36"/>
      <c r="E25" s="30"/>
      <c r="F25" s="31">
        <f>SUM(F23+F24)</f>
        <v>0</v>
      </c>
    </row>
    <row r="26" spans="1:6" s="16" customFormat="1" x14ac:dyDescent="0.25">
      <c r="A26" s="17"/>
      <c r="B26" s="12"/>
      <c r="C26" s="18"/>
      <c r="D26" s="18"/>
      <c r="E26" s="19"/>
      <c r="F26" s="19"/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view="pageBreakPreview" zoomScaleNormal="100" zoomScaleSheetLayoutView="100" workbookViewId="0"/>
  </sheetViews>
  <sheetFormatPr defaultRowHeight="15" x14ac:dyDescent="0.25"/>
  <cols>
    <col min="1" max="1" width="8" style="11" customWidth="1"/>
    <col min="2" max="2" width="35.140625" style="12" customWidth="1"/>
    <col min="3" max="3" width="7.5703125" style="13" customWidth="1"/>
    <col min="4" max="4" width="9.42578125" style="13" customWidth="1"/>
    <col min="5" max="5" width="14" style="10" bestFit="1" customWidth="1"/>
    <col min="6" max="6" width="13.140625" style="10" customWidth="1"/>
    <col min="7" max="7" width="16.5703125" style="4" bestFit="1" customWidth="1"/>
    <col min="8" max="16384" width="9.140625" style="4"/>
  </cols>
  <sheetData>
    <row r="1" spans="1:6" x14ac:dyDescent="0.25">
      <c r="A1" s="9"/>
      <c r="B1" s="8"/>
      <c r="C1" s="7"/>
      <c r="D1" s="7"/>
      <c r="E1" s="6"/>
      <c r="F1" s="6"/>
    </row>
    <row r="2" spans="1:6" x14ac:dyDescent="0.25">
      <c r="B2" s="15" t="s">
        <v>6</v>
      </c>
    </row>
    <row r="4" spans="1:6" x14ac:dyDescent="0.25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11</v>
      </c>
    </row>
    <row r="5" spans="1:6" x14ac:dyDescent="0.25">
      <c r="A5" s="22">
        <v>1</v>
      </c>
      <c r="B5" s="21" t="s">
        <v>12</v>
      </c>
      <c r="C5" s="22">
        <v>1</v>
      </c>
      <c r="D5" s="22" t="s">
        <v>13</v>
      </c>
      <c r="E5" s="23"/>
      <c r="F5" s="23">
        <f>C5*E5</f>
        <v>0</v>
      </c>
    </row>
    <row r="6" spans="1:6" ht="28.5" x14ac:dyDescent="0.25">
      <c r="A6" s="22">
        <v>2</v>
      </c>
      <c r="B6" s="21" t="s">
        <v>14</v>
      </c>
      <c r="C6" s="22">
        <v>1</v>
      </c>
      <c r="D6" s="22" t="s">
        <v>15</v>
      </c>
      <c r="E6" s="23"/>
      <c r="F6" s="23">
        <f t="shared" ref="F6:F20" si="0">C6*E6</f>
        <v>0</v>
      </c>
    </row>
    <row r="7" spans="1:6" ht="42.75" x14ac:dyDescent="0.25">
      <c r="A7" s="22">
        <v>3</v>
      </c>
      <c r="B7" s="21" t="s">
        <v>16</v>
      </c>
      <c r="C7" s="22">
        <v>1</v>
      </c>
      <c r="D7" s="22" t="s">
        <v>17</v>
      </c>
      <c r="E7" s="23"/>
      <c r="F7" s="23">
        <f t="shared" si="0"/>
        <v>0</v>
      </c>
    </row>
    <row r="8" spans="1:6" x14ac:dyDescent="0.25">
      <c r="A8" s="22">
        <v>4</v>
      </c>
      <c r="B8" s="21" t="s">
        <v>18</v>
      </c>
      <c r="C8" s="22">
        <v>12</v>
      </c>
      <c r="D8" s="22" t="s">
        <v>19</v>
      </c>
      <c r="E8" s="23"/>
      <c r="F8" s="23">
        <f t="shared" si="0"/>
        <v>0</v>
      </c>
    </row>
    <row r="9" spans="1:6" s="5" customFormat="1" ht="57" x14ac:dyDescent="0.25">
      <c r="A9" s="22">
        <v>6</v>
      </c>
      <c r="B9" s="21" t="s">
        <v>20</v>
      </c>
      <c r="C9" s="22">
        <v>12</v>
      </c>
      <c r="D9" s="22" t="s">
        <v>2</v>
      </c>
      <c r="E9" s="23"/>
      <c r="F9" s="23">
        <f t="shared" si="0"/>
        <v>0</v>
      </c>
    </row>
    <row r="10" spans="1:6" ht="28.5" x14ac:dyDescent="0.25">
      <c r="A10" s="22">
        <v>6</v>
      </c>
      <c r="B10" s="21" t="s">
        <v>21</v>
      </c>
      <c r="C10" s="22">
        <v>48</v>
      </c>
      <c r="D10" s="22" t="s">
        <v>2</v>
      </c>
      <c r="E10" s="23"/>
      <c r="F10" s="23">
        <f t="shared" si="0"/>
        <v>0</v>
      </c>
    </row>
    <row r="11" spans="1:6" ht="42.75" x14ac:dyDescent="0.25">
      <c r="A11" s="22">
        <v>7</v>
      </c>
      <c r="B11" s="21" t="s">
        <v>22</v>
      </c>
      <c r="C11" s="22">
        <v>49</v>
      </c>
      <c r="D11" s="22" t="s">
        <v>2</v>
      </c>
      <c r="E11" s="23"/>
      <c r="F11" s="23">
        <f t="shared" si="0"/>
        <v>0</v>
      </c>
    </row>
    <row r="12" spans="1:6" x14ac:dyDescent="0.25">
      <c r="A12" s="22">
        <v>8</v>
      </c>
      <c r="B12" s="21" t="s">
        <v>35</v>
      </c>
      <c r="C12" s="22">
        <v>34</v>
      </c>
      <c r="D12" s="22" t="s">
        <v>2</v>
      </c>
      <c r="E12" s="23"/>
      <c r="F12" s="23">
        <f t="shared" si="0"/>
        <v>0</v>
      </c>
    </row>
    <row r="13" spans="1:6" ht="42.75" x14ac:dyDescent="0.25">
      <c r="A13" s="22">
        <v>9</v>
      </c>
      <c r="B13" s="21" t="s">
        <v>24</v>
      </c>
      <c r="C13" s="22">
        <v>12</v>
      </c>
      <c r="D13" s="22" t="s">
        <v>2</v>
      </c>
      <c r="E13" s="23"/>
      <c r="F13" s="23">
        <f t="shared" si="0"/>
        <v>0</v>
      </c>
    </row>
    <row r="14" spans="1:6" ht="28.5" x14ac:dyDescent="0.25">
      <c r="A14" s="22">
        <v>10</v>
      </c>
      <c r="B14" s="21" t="s">
        <v>25</v>
      </c>
      <c r="C14" s="22">
        <v>3</v>
      </c>
      <c r="D14" s="22" t="s">
        <v>2</v>
      </c>
      <c r="E14" s="23"/>
      <c r="F14" s="23">
        <f t="shared" si="0"/>
        <v>0</v>
      </c>
    </row>
    <row r="15" spans="1:6" ht="42.75" x14ac:dyDescent="0.25">
      <c r="A15" s="22">
        <v>11</v>
      </c>
      <c r="B15" s="21" t="s">
        <v>26</v>
      </c>
      <c r="C15" s="22">
        <v>2</v>
      </c>
      <c r="D15" s="22" t="s">
        <v>3</v>
      </c>
      <c r="E15" s="23"/>
      <c r="F15" s="23">
        <f t="shared" si="0"/>
        <v>0</v>
      </c>
    </row>
    <row r="16" spans="1:6" ht="42.75" x14ac:dyDescent="0.25">
      <c r="A16" s="22">
        <v>12</v>
      </c>
      <c r="B16" s="21" t="s">
        <v>27</v>
      </c>
      <c r="C16" s="22">
        <v>47</v>
      </c>
      <c r="D16" s="22" t="s">
        <v>2</v>
      </c>
      <c r="E16" s="23"/>
      <c r="F16" s="23">
        <f t="shared" si="0"/>
        <v>0</v>
      </c>
    </row>
    <row r="17" spans="1:6" x14ac:dyDescent="0.25">
      <c r="A17" s="22">
        <v>13</v>
      </c>
      <c r="B17" s="21" t="s">
        <v>28</v>
      </c>
      <c r="C17" s="22">
        <v>1</v>
      </c>
      <c r="D17" s="22" t="s">
        <v>2</v>
      </c>
      <c r="E17" s="23"/>
      <c r="F17" s="23">
        <f t="shared" si="0"/>
        <v>0</v>
      </c>
    </row>
    <row r="18" spans="1:6" x14ac:dyDescent="0.25">
      <c r="A18" s="22">
        <v>14</v>
      </c>
      <c r="B18" s="21" t="s">
        <v>29</v>
      </c>
      <c r="C18" s="22">
        <v>600</v>
      </c>
      <c r="D18" s="22" t="s">
        <v>3</v>
      </c>
      <c r="E18" s="23"/>
      <c r="F18" s="23">
        <f t="shared" si="0"/>
        <v>0</v>
      </c>
    </row>
    <row r="19" spans="1:6" ht="42.75" x14ac:dyDescent="0.25">
      <c r="A19" s="22">
        <v>15</v>
      </c>
      <c r="B19" s="21" t="s">
        <v>30</v>
      </c>
      <c r="C19" s="22">
        <v>1</v>
      </c>
      <c r="D19" s="22" t="s">
        <v>31</v>
      </c>
      <c r="E19" s="23"/>
      <c r="F19" s="23">
        <f t="shared" si="0"/>
        <v>0</v>
      </c>
    </row>
    <row r="20" spans="1:6" ht="15.75" thickBot="1" x14ac:dyDescent="0.3">
      <c r="A20" s="22">
        <v>16</v>
      </c>
      <c r="B20" s="26" t="s">
        <v>32</v>
      </c>
      <c r="C20" s="25">
        <v>1</v>
      </c>
      <c r="D20" s="25" t="s">
        <v>33</v>
      </c>
      <c r="E20" s="27"/>
      <c r="F20" s="27">
        <f t="shared" si="0"/>
        <v>0</v>
      </c>
    </row>
    <row r="21" spans="1:6" s="16" customFormat="1" ht="15.75" thickBot="1" x14ac:dyDescent="0.3">
      <c r="A21" s="32"/>
      <c r="B21" s="28" t="s">
        <v>36</v>
      </c>
      <c r="C21" s="29"/>
      <c r="D21" s="29"/>
      <c r="E21" s="30"/>
      <c r="F21" s="31">
        <f>SUM(F5:F20)</f>
        <v>0</v>
      </c>
    </row>
    <row r="22" spans="1:6" s="16" customFormat="1" ht="29.25" thickBot="1" x14ac:dyDescent="0.3">
      <c r="A22" s="21"/>
      <c r="B22" s="34" t="s">
        <v>37</v>
      </c>
      <c r="C22" s="34"/>
      <c r="D22" s="34"/>
      <c r="E22" s="35"/>
      <c r="F22" s="35">
        <f>F21*10%</f>
        <v>0</v>
      </c>
    </row>
    <row r="23" spans="1:6" s="16" customFormat="1" ht="15.75" thickBot="1" x14ac:dyDescent="0.3">
      <c r="A23" s="33"/>
      <c r="B23" s="28" t="s">
        <v>34</v>
      </c>
      <c r="C23" s="36"/>
      <c r="D23" s="36"/>
      <c r="E23" s="30"/>
      <c r="F23" s="31">
        <f>SUM(F21+F22)</f>
        <v>0</v>
      </c>
    </row>
    <row r="24" spans="1:6" s="16" customFormat="1" x14ac:dyDescent="0.25">
      <c r="A24" s="17"/>
      <c r="B24" s="12"/>
      <c r="C24" s="18"/>
      <c r="D24" s="18"/>
      <c r="E24" s="19"/>
      <c r="F24" s="19"/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2FC4C-C457-4F39-A0D6-C6A0D5C4B797}">
  <dimension ref="A1:F24"/>
  <sheetViews>
    <sheetView tabSelected="1" view="pageBreakPreview" zoomScaleNormal="100" zoomScaleSheetLayoutView="100" workbookViewId="0"/>
  </sheetViews>
  <sheetFormatPr defaultRowHeight="15" x14ac:dyDescent="0.25"/>
  <cols>
    <col min="1" max="1" width="8" style="11" customWidth="1"/>
    <col min="2" max="2" width="35.140625" style="12" customWidth="1"/>
    <col min="3" max="3" width="7.5703125" style="13" customWidth="1"/>
    <col min="4" max="4" width="9.42578125" style="13" customWidth="1"/>
    <col min="5" max="5" width="14" style="10" bestFit="1" customWidth="1"/>
    <col min="6" max="6" width="13.140625" style="10" customWidth="1"/>
    <col min="7" max="7" width="16.5703125" style="4" bestFit="1" customWidth="1"/>
    <col min="8" max="16384" width="9.140625" style="4"/>
  </cols>
  <sheetData>
    <row r="1" spans="1:6" x14ac:dyDescent="0.25">
      <c r="A1" s="9"/>
      <c r="B1" s="8"/>
      <c r="C1" s="7"/>
      <c r="D1" s="7"/>
      <c r="E1" s="6"/>
      <c r="F1" s="6"/>
    </row>
    <row r="2" spans="1:6" x14ac:dyDescent="0.25">
      <c r="B2" s="15" t="s">
        <v>66</v>
      </c>
    </row>
    <row r="4" spans="1:6" x14ac:dyDescent="0.25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11</v>
      </c>
    </row>
    <row r="5" spans="1:6" ht="28.5" x14ac:dyDescent="0.25">
      <c r="A5" s="22">
        <v>1</v>
      </c>
      <c r="B5" s="21" t="s">
        <v>52</v>
      </c>
      <c r="C5" s="22">
        <v>1</v>
      </c>
      <c r="D5" s="22" t="s">
        <v>13</v>
      </c>
      <c r="E5" s="23"/>
      <c r="F5" s="23">
        <f>C5*E5</f>
        <v>0</v>
      </c>
    </row>
    <row r="6" spans="1:6" x14ac:dyDescent="0.25">
      <c r="A6" s="22">
        <v>2</v>
      </c>
      <c r="B6" s="21" t="s">
        <v>53</v>
      </c>
      <c r="C6" s="22">
        <v>1</v>
      </c>
      <c r="D6" s="22" t="s">
        <v>15</v>
      </c>
      <c r="E6" s="23"/>
      <c r="F6" s="23">
        <f t="shared" ref="F6:F20" si="0">C6*E6</f>
        <v>0</v>
      </c>
    </row>
    <row r="7" spans="1:6" ht="42.75" x14ac:dyDescent="0.25">
      <c r="A7" s="22">
        <v>3</v>
      </c>
      <c r="B7" s="21" t="s">
        <v>16</v>
      </c>
      <c r="C7" s="22">
        <v>1</v>
      </c>
      <c r="D7" s="22" t="s">
        <v>17</v>
      </c>
      <c r="E7" s="23"/>
      <c r="F7" s="23">
        <f t="shared" si="0"/>
        <v>0</v>
      </c>
    </row>
    <row r="8" spans="1:6" ht="28.5" x14ac:dyDescent="0.25">
      <c r="A8" s="22">
        <v>4</v>
      </c>
      <c r="B8" s="21" t="s">
        <v>54</v>
      </c>
      <c r="C8" s="22">
        <v>12</v>
      </c>
      <c r="D8" s="22" t="s">
        <v>2</v>
      </c>
      <c r="E8" s="23"/>
      <c r="F8" s="23">
        <f t="shared" si="0"/>
        <v>0</v>
      </c>
    </row>
    <row r="9" spans="1:6" s="5" customFormat="1" x14ac:dyDescent="0.25">
      <c r="A9" s="22">
        <v>5</v>
      </c>
      <c r="B9" s="22" t="s">
        <v>55</v>
      </c>
      <c r="C9" s="22">
        <v>12</v>
      </c>
      <c r="D9" s="22" t="s">
        <v>2</v>
      </c>
      <c r="E9" s="23"/>
      <c r="F9" s="23">
        <f t="shared" si="0"/>
        <v>0</v>
      </c>
    </row>
    <row r="10" spans="1:6" ht="57" x14ac:dyDescent="0.25">
      <c r="A10" s="22">
        <v>6</v>
      </c>
      <c r="B10" s="21" t="s">
        <v>56</v>
      </c>
      <c r="C10" s="22">
        <v>12</v>
      </c>
      <c r="D10" s="22" t="s">
        <v>2</v>
      </c>
      <c r="E10" s="23"/>
      <c r="F10" s="23">
        <f t="shared" si="0"/>
        <v>0</v>
      </c>
    </row>
    <row r="11" spans="1:6" ht="42.75" x14ac:dyDescent="0.25">
      <c r="A11" s="22">
        <v>7</v>
      </c>
      <c r="B11" s="21" t="s">
        <v>57</v>
      </c>
      <c r="C11" s="22">
        <v>28</v>
      </c>
      <c r="D11" s="22" t="s">
        <v>2</v>
      </c>
      <c r="E11" s="23"/>
      <c r="F11" s="23">
        <f t="shared" si="0"/>
        <v>0</v>
      </c>
    </row>
    <row r="12" spans="1:6" x14ac:dyDescent="0.25">
      <c r="A12" s="22">
        <v>8</v>
      </c>
      <c r="B12" s="22" t="s">
        <v>58</v>
      </c>
      <c r="C12" s="22">
        <v>28</v>
      </c>
      <c r="D12" s="22" t="s">
        <v>2</v>
      </c>
      <c r="E12" s="23"/>
      <c r="F12" s="23">
        <f t="shared" si="0"/>
        <v>0</v>
      </c>
    </row>
    <row r="13" spans="1:6" ht="42.75" x14ac:dyDescent="0.25">
      <c r="A13" s="22">
        <v>9</v>
      </c>
      <c r="B13" s="21" t="s">
        <v>59</v>
      </c>
      <c r="C13" s="22">
        <v>6</v>
      </c>
      <c r="D13" s="22" t="s">
        <v>44</v>
      </c>
      <c r="E13" s="23"/>
      <c r="F13" s="23">
        <f t="shared" si="0"/>
        <v>0</v>
      </c>
    </row>
    <row r="14" spans="1:6" ht="28.5" x14ac:dyDescent="0.25">
      <c r="A14" s="22">
        <v>10</v>
      </c>
      <c r="B14" s="21" t="s">
        <v>60</v>
      </c>
      <c r="C14" s="22">
        <v>18</v>
      </c>
      <c r="D14" s="22" t="s">
        <v>44</v>
      </c>
      <c r="E14" s="23"/>
      <c r="F14" s="23">
        <f t="shared" si="0"/>
        <v>0</v>
      </c>
    </row>
    <row r="15" spans="1:6" ht="42.75" x14ac:dyDescent="0.25">
      <c r="A15" s="22">
        <v>11</v>
      </c>
      <c r="B15" s="21" t="s">
        <v>61</v>
      </c>
      <c r="C15" s="22">
        <v>12</v>
      </c>
      <c r="D15" s="22" t="s">
        <v>2</v>
      </c>
      <c r="E15" s="23"/>
      <c r="F15" s="23">
        <f t="shared" si="0"/>
        <v>0</v>
      </c>
    </row>
    <row r="16" spans="1:6" ht="42.75" x14ac:dyDescent="0.25">
      <c r="A16" s="22">
        <v>12</v>
      </c>
      <c r="B16" s="21" t="s">
        <v>62</v>
      </c>
      <c r="C16" s="22">
        <v>28</v>
      </c>
      <c r="D16" s="22" t="s">
        <v>2</v>
      </c>
      <c r="E16" s="23"/>
      <c r="F16" s="23">
        <f t="shared" si="0"/>
        <v>0</v>
      </c>
    </row>
    <row r="17" spans="1:6" ht="57" x14ac:dyDescent="0.25">
      <c r="A17" s="22">
        <v>13</v>
      </c>
      <c r="B17" s="21" t="s">
        <v>63</v>
      </c>
      <c r="C17" s="22">
        <v>16</v>
      </c>
      <c r="D17" s="22" t="s">
        <v>2</v>
      </c>
      <c r="E17" s="23"/>
      <c r="F17" s="23">
        <f t="shared" si="0"/>
        <v>0</v>
      </c>
    </row>
    <row r="18" spans="1:6" x14ac:dyDescent="0.25">
      <c r="A18" s="22">
        <v>14</v>
      </c>
      <c r="B18" s="21" t="s">
        <v>29</v>
      </c>
      <c r="C18" s="22">
        <v>600</v>
      </c>
      <c r="D18" s="22" t="s">
        <v>31</v>
      </c>
      <c r="E18" s="23"/>
      <c r="F18" s="23">
        <f t="shared" si="0"/>
        <v>0</v>
      </c>
    </row>
    <row r="19" spans="1:6" ht="42.75" x14ac:dyDescent="0.25">
      <c r="A19" s="22">
        <v>15</v>
      </c>
      <c r="B19" s="21" t="s">
        <v>64</v>
      </c>
      <c r="C19" s="22">
        <v>1</v>
      </c>
      <c r="D19" s="22" t="s">
        <v>33</v>
      </c>
      <c r="E19" s="23"/>
      <c r="F19" s="23">
        <f t="shared" si="0"/>
        <v>0</v>
      </c>
    </row>
    <row r="20" spans="1:6" ht="15.75" thickBot="1" x14ac:dyDescent="0.3">
      <c r="A20" s="22">
        <v>16</v>
      </c>
      <c r="B20" s="26" t="s">
        <v>32</v>
      </c>
      <c r="C20" s="25">
        <v>1</v>
      </c>
      <c r="D20" s="25" t="s">
        <v>7</v>
      </c>
      <c r="E20" s="27"/>
      <c r="F20" s="23">
        <f t="shared" si="0"/>
        <v>0</v>
      </c>
    </row>
    <row r="21" spans="1:6" s="16" customFormat="1" ht="15.75" thickBot="1" x14ac:dyDescent="0.3">
      <c r="A21" s="37"/>
      <c r="B21" s="28" t="s">
        <v>36</v>
      </c>
      <c r="C21" s="29"/>
      <c r="D21" s="29"/>
      <c r="E21" s="30"/>
      <c r="F21" s="31">
        <f>SUM(F5:F20)</f>
        <v>0</v>
      </c>
    </row>
    <row r="22" spans="1:6" s="16" customFormat="1" ht="29.25" thickBot="1" x14ac:dyDescent="0.3">
      <c r="A22" s="21"/>
      <c r="B22" s="34" t="s">
        <v>50</v>
      </c>
      <c r="C22" s="34"/>
      <c r="D22" s="34"/>
      <c r="E22" s="35"/>
      <c r="F22" s="35">
        <f>F21*5%</f>
        <v>0</v>
      </c>
    </row>
    <row r="23" spans="1:6" s="16" customFormat="1" ht="15.75" thickBot="1" x14ac:dyDescent="0.3">
      <c r="A23" s="33"/>
      <c r="B23" s="28" t="s">
        <v>34</v>
      </c>
      <c r="C23" s="36"/>
      <c r="D23" s="36"/>
      <c r="E23" s="30"/>
      <c r="F23" s="31">
        <f>SUM(F21+F22)</f>
        <v>0</v>
      </c>
    </row>
    <row r="24" spans="1:6" s="16" customFormat="1" x14ac:dyDescent="0.25">
      <c r="A24" s="17"/>
      <c r="B24" s="12"/>
      <c r="C24" s="18"/>
      <c r="D24" s="18"/>
      <c r="E24" s="19"/>
      <c r="F24" s="19"/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6AD4C-31FE-4D56-8F2B-AE8BE4DB104C}">
  <dimension ref="A1:F24"/>
  <sheetViews>
    <sheetView view="pageBreakPreview" zoomScaleNormal="100" zoomScaleSheetLayoutView="100" workbookViewId="0"/>
  </sheetViews>
  <sheetFormatPr defaultRowHeight="15" x14ac:dyDescent="0.25"/>
  <cols>
    <col min="1" max="1" width="8" style="11" customWidth="1"/>
    <col min="2" max="2" width="35.140625" style="12" customWidth="1"/>
    <col min="3" max="3" width="7.5703125" style="13" customWidth="1"/>
    <col min="4" max="4" width="9.42578125" style="13" customWidth="1"/>
    <col min="5" max="5" width="14" style="10" bestFit="1" customWidth="1"/>
    <col min="6" max="6" width="13.140625" style="10" customWidth="1"/>
    <col min="7" max="7" width="16.5703125" style="4" bestFit="1" customWidth="1"/>
    <col min="8" max="16384" width="9.140625" style="4"/>
  </cols>
  <sheetData>
    <row r="1" spans="1:6" x14ac:dyDescent="0.25">
      <c r="A1" s="9"/>
      <c r="B1" s="8"/>
      <c r="C1" s="7"/>
      <c r="D1" s="7"/>
      <c r="E1" s="6"/>
      <c r="F1" s="6"/>
    </row>
    <row r="2" spans="1:6" x14ac:dyDescent="0.25">
      <c r="B2" s="15" t="s">
        <v>65</v>
      </c>
    </row>
    <row r="4" spans="1:6" x14ac:dyDescent="0.25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11</v>
      </c>
    </row>
    <row r="5" spans="1:6" x14ac:dyDescent="0.25">
      <c r="A5" s="22">
        <v>1</v>
      </c>
      <c r="B5" s="21" t="s">
        <v>12</v>
      </c>
      <c r="C5" s="22">
        <v>1</v>
      </c>
      <c r="D5" s="22" t="s">
        <v>13</v>
      </c>
      <c r="E5" s="23"/>
      <c r="F5" s="23">
        <f>C5*E5</f>
        <v>0</v>
      </c>
    </row>
    <row r="6" spans="1:6" x14ac:dyDescent="0.25">
      <c r="A6" s="22">
        <v>2</v>
      </c>
      <c r="B6" s="21" t="s">
        <v>53</v>
      </c>
      <c r="C6" s="22">
        <v>1</v>
      </c>
      <c r="D6" s="22" t="s">
        <v>15</v>
      </c>
      <c r="E6" s="23"/>
      <c r="F6" s="23">
        <f t="shared" ref="F6:F20" si="0">C6*E6</f>
        <v>0</v>
      </c>
    </row>
    <row r="7" spans="1:6" ht="42.75" x14ac:dyDescent="0.25">
      <c r="A7" s="22">
        <v>3</v>
      </c>
      <c r="B7" s="21" t="s">
        <v>16</v>
      </c>
      <c r="C7" s="22">
        <v>1</v>
      </c>
      <c r="D7" s="22" t="s">
        <v>17</v>
      </c>
      <c r="E7" s="23"/>
      <c r="F7" s="23">
        <f t="shared" si="0"/>
        <v>0</v>
      </c>
    </row>
    <row r="8" spans="1:6" x14ac:dyDescent="0.25">
      <c r="A8" s="22">
        <v>4</v>
      </c>
      <c r="B8" s="22" t="s">
        <v>67</v>
      </c>
      <c r="C8" s="22">
        <v>38</v>
      </c>
      <c r="D8" s="22" t="s">
        <v>2</v>
      </c>
      <c r="E8" s="23"/>
      <c r="F8" s="23">
        <f t="shared" si="0"/>
        <v>0</v>
      </c>
    </row>
    <row r="9" spans="1:6" s="5" customFormat="1" ht="57" x14ac:dyDescent="0.25">
      <c r="A9" s="22">
        <v>5</v>
      </c>
      <c r="B9" s="21" t="s">
        <v>68</v>
      </c>
      <c r="C9" s="22">
        <v>38</v>
      </c>
      <c r="D9" s="22" t="s">
        <v>2</v>
      </c>
      <c r="E9" s="23"/>
      <c r="F9" s="23">
        <f t="shared" si="0"/>
        <v>0</v>
      </c>
    </row>
    <row r="10" spans="1:6" x14ac:dyDescent="0.25">
      <c r="A10" s="22">
        <v>6</v>
      </c>
      <c r="B10" s="22" t="s">
        <v>69</v>
      </c>
      <c r="C10" s="22">
        <v>84</v>
      </c>
      <c r="D10" s="22" t="s">
        <v>2</v>
      </c>
      <c r="E10" s="23"/>
      <c r="F10" s="23">
        <f t="shared" si="0"/>
        <v>0</v>
      </c>
    </row>
    <row r="11" spans="1:6" ht="42.75" x14ac:dyDescent="0.25">
      <c r="A11" s="22">
        <v>7</v>
      </c>
      <c r="B11" s="21" t="s">
        <v>70</v>
      </c>
      <c r="C11" s="22">
        <v>87</v>
      </c>
      <c r="D11" s="22" t="s">
        <v>2</v>
      </c>
      <c r="E11" s="23"/>
      <c r="F11" s="23">
        <f t="shared" si="0"/>
        <v>0</v>
      </c>
    </row>
    <row r="12" spans="1:6" ht="28.5" x14ac:dyDescent="0.25">
      <c r="A12" s="22">
        <v>8</v>
      </c>
      <c r="B12" s="21" t="s">
        <v>60</v>
      </c>
      <c r="C12" s="22">
        <v>40</v>
      </c>
      <c r="D12" s="22" t="s">
        <v>44</v>
      </c>
      <c r="E12" s="23"/>
      <c r="F12" s="23">
        <f t="shared" si="0"/>
        <v>0</v>
      </c>
    </row>
    <row r="13" spans="1:6" ht="42.75" x14ac:dyDescent="0.25">
      <c r="A13" s="22">
        <v>9</v>
      </c>
      <c r="B13" s="21" t="s">
        <v>61</v>
      </c>
      <c r="C13" s="22">
        <v>38</v>
      </c>
      <c r="D13" s="22" t="s">
        <v>2</v>
      </c>
      <c r="E13" s="23"/>
      <c r="F13" s="23">
        <f t="shared" si="0"/>
        <v>0</v>
      </c>
    </row>
    <row r="14" spans="1:6" ht="28.5" x14ac:dyDescent="0.25">
      <c r="A14" s="22">
        <v>10</v>
      </c>
      <c r="B14" s="21" t="s">
        <v>71</v>
      </c>
      <c r="C14" s="22">
        <v>5</v>
      </c>
      <c r="D14" s="22" t="s">
        <v>3</v>
      </c>
      <c r="E14" s="23"/>
      <c r="F14" s="23">
        <f t="shared" si="0"/>
        <v>0</v>
      </c>
    </row>
    <row r="15" spans="1:6" ht="42.75" x14ac:dyDescent="0.25">
      <c r="A15" s="22">
        <v>11</v>
      </c>
      <c r="B15" s="21" t="s">
        <v>62</v>
      </c>
      <c r="C15" s="22">
        <v>6</v>
      </c>
      <c r="D15" s="22" t="s">
        <v>2</v>
      </c>
      <c r="E15" s="23"/>
      <c r="F15" s="23">
        <f t="shared" si="0"/>
        <v>0</v>
      </c>
    </row>
    <row r="16" spans="1:6" ht="57" x14ac:dyDescent="0.25">
      <c r="A16" s="22">
        <v>12</v>
      </c>
      <c r="B16" s="21" t="s">
        <v>63</v>
      </c>
      <c r="C16" s="22">
        <v>81</v>
      </c>
      <c r="D16" s="22" t="s">
        <v>2</v>
      </c>
      <c r="E16" s="23"/>
      <c r="F16" s="23">
        <f t="shared" si="0"/>
        <v>0</v>
      </c>
    </row>
    <row r="17" spans="1:6" x14ac:dyDescent="0.25">
      <c r="A17" s="22">
        <v>14</v>
      </c>
      <c r="B17" s="21" t="s">
        <v>28</v>
      </c>
      <c r="C17" s="22">
        <v>1</v>
      </c>
      <c r="D17" s="22" t="s">
        <v>3</v>
      </c>
      <c r="E17" s="23"/>
      <c r="F17" s="23">
        <f t="shared" si="0"/>
        <v>0</v>
      </c>
    </row>
    <row r="18" spans="1:6" x14ac:dyDescent="0.25">
      <c r="A18" s="22">
        <v>15</v>
      </c>
      <c r="B18" s="21" t="s">
        <v>29</v>
      </c>
      <c r="C18" s="22">
        <v>1300</v>
      </c>
      <c r="D18" s="22" t="s">
        <v>31</v>
      </c>
      <c r="E18" s="23"/>
      <c r="F18" s="23">
        <f t="shared" si="0"/>
        <v>0</v>
      </c>
    </row>
    <row r="19" spans="1:6" ht="42.75" x14ac:dyDescent="0.25">
      <c r="A19" s="22">
        <v>16</v>
      </c>
      <c r="B19" s="21" t="s">
        <v>64</v>
      </c>
      <c r="C19" s="22">
        <v>1</v>
      </c>
      <c r="D19" s="22" t="s">
        <v>33</v>
      </c>
      <c r="E19" s="23"/>
      <c r="F19" s="23">
        <f t="shared" si="0"/>
        <v>0</v>
      </c>
    </row>
    <row r="20" spans="1:6" ht="15.75" thickBot="1" x14ac:dyDescent="0.3">
      <c r="A20" s="22">
        <v>17</v>
      </c>
      <c r="B20" s="21" t="s">
        <v>32</v>
      </c>
      <c r="C20" s="22">
        <v>1</v>
      </c>
      <c r="D20" s="22" t="s">
        <v>7</v>
      </c>
      <c r="E20" s="23"/>
      <c r="F20" s="23">
        <f t="shared" si="0"/>
        <v>0</v>
      </c>
    </row>
    <row r="21" spans="1:6" s="16" customFormat="1" ht="15.75" thickBot="1" x14ac:dyDescent="0.3">
      <c r="A21" s="37"/>
      <c r="B21" s="28" t="s">
        <v>36</v>
      </c>
      <c r="C21" s="29"/>
      <c r="D21" s="29"/>
      <c r="E21" s="30"/>
      <c r="F21" s="31">
        <f>SUM(F5:F20)</f>
        <v>0</v>
      </c>
    </row>
    <row r="22" spans="1:6" s="16" customFormat="1" ht="29.25" thickBot="1" x14ac:dyDescent="0.3">
      <c r="A22" s="21"/>
      <c r="B22" s="34" t="s">
        <v>50</v>
      </c>
      <c r="C22" s="34"/>
      <c r="D22" s="34"/>
      <c r="E22" s="35"/>
      <c r="F22" s="35">
        <f>F21*5%</f>
        <v>0</v>
      </c>
    </row>
    <row r="23" spans="1:6" s="16" customFormat="1" ht="15.75" thickBot="1" x14ac:dyDescent="0.3">
      <c r="A23" s="33"/>
      <c r="B23" s="28" t="s">
        <v>34</v>
      </c>
      <c r="C23" s="36"/>
      <c r="D23" s="36"/>
      <c r="E23" s="30"/>
      <c r="F23" s="31">
        <f>SUM(F21+F22)</f>
        <v>0</v>
      </c>
    </row>
    <row r="24" spans="1:6" s="16" customFormat="1" x14ac:dyDescent="0.25">
      <c r="A24" s="17"/>
      <c r="B24" s="12"/>
      <c r="C24" s="18"/>
      <c r="D24" s="18"/>
      <c r="E24" s="19"/>
      <c r="F24" s="19"/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9</vt:i4>
      </vt:variant>
    </vt:vector>
  </HeadingPairs>
  <TitlesOfParts>
    <vt:vector size="14" baseType="lpstr">
      <vt:lpstr>REKAPITULACIJA</vt:lpstr>
      <vt:lpstr>Tr-2</vt:lpstr>
      <vt:lpstr>PPi-1</vt:lpstr>
      <vt:lpstr>PSt-1</vt:lpstr>
      <vt:lpstr>PSt-2</vt:lpstr>
      <vt:lpstr>'PPi-1'!_Toc56429337</vt:lpstr>
      <vt:lpstr>'PSt-1'!_Toc56429337</vt:lpstr>
      <vt:lpstr>'PSt-2'!_Toc56429337</vt:lpstr>
      <vt:lpstr>'Tr-2'!_Toc56429337</vt:lpstr>
      <vt:lpstr>'PPi-1'!Področje_tiskanja</vt:lpstr>
      <vt:lpstr>'PSt-1'!Področje_tiskanja</vt:lpstr>
      <vt:lpstr>'PSt-2'!Področje_tiskanja</vt:lpstr>
      <vt:lpstr>REKAPITULACIJA!Področje_tiskanja</vt:lpstr>
      <vt:lpstr>'Tr-2'!Področje_tiskanja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Zorn</dc:creator>
  <cp:lastModifiedBy>Miha Zorn</cp:lastModifiedBy>
  <cp:lastPrinted>2021-11-24T08:43:44Z</cp:lastPrinted>
  <dcterms:created xsi:type="dcterms:W3CDTF">2016-10-05T12:52:05Z</dcterms:created>
  <dcterms:modified xsi:type="dcterms:W3CDTF">2022-03-23T17:37:29Z</dcterms:modified>
</cp:coreProperties>
</file>